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8075" windowHeight="9720"/>
  </bookViews>
  <sheets>
    <sheet name="Лист 1" sheetId="1" r:id="rId1"/>
  </sheets>
  <definedNames>
    <definedName name="_xlnm.Print_Titles" localSheetId="0">'Лист 1'!$A:$B</definedName>
  </definedNames>
  <calcPr calcId="145621"/>
</workbook>
</file>

<file path=xl/calcChain.xml><?xml version="1.0" encoding="utf-8"?>
<calcChain xmlns="http://schemas.openxmlformats.org/spreadsheetml/2006/main">
  <c r="AJ7" i="1" l="1"/>
  <c r="AQ5" i="1"/>
  <c r="AR5" i="1" s="1"/>
  <c r="AQ6" i="1"/>
  <c r="AR6" i="1" s="1"/>
  <c r="AQ7" i="1"/>
  <c r="AR7" i="1" s="1"/>
  <c r="AQ8" i="1"/>
  <c r="AR8" i="1" s="1"/>
  <c r="AQ9" i="1"/>
  <c r="AR9" i="1" s="1"/>
  <c r="AQ10" i="1"/>
  <c r="AR10" i="1" s="1"/>
  <c r="AQ11" i="1"/>
  <c r="AR11" i="1" s="1"/>
  <c r="AQ4" i="1"/>
  <c r="AR4" i="1" s="1"/>
  <c r="AI5" i="1"/>
  <c r="AJ5" i="1" s="1"/>
  <c r="AI6" i="1"/>
  <c r="AJ6" i="1" s="1"/>
  <c r="AI7" i="1"/>
  <c r="AI8" i="1"/>
  <c r="AJ8" i="1" s="1"/>
  <c r="AI9" i="1"/>
  <c r="AJ9" i="1" s="1"/>
  <c r="AI10" i="1"/>
  <c r="AJ10" i="1" s="1"/>
  <c r="AI11" i="1"/>
  <c r="AJ11" i="1" s="1"/>
  <c r="AI4" i="1"/>
  <c r="AJ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4" i="1"/>
  <c r="AC4" i="1" s="1"/>
  <c r="V11" i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U4" i="1"/>
  <c r="V4" i="1" s="1"/>
  <c r="H5" i="1"/>
  <c r="I5" i="1" s="1"/>
  <c r="H6" i="1"/>
  <c r="I6" i="1" s="1"/>
  <c r="H7" i="1"/>
  <c r="I7" i="1" s="1"/>
  <c r="H8" i="1"/>
  <c r="I8" i="1" s="1"/>
  <c r="H9" i="1"/>
  <c r="I9" i="1" s="1"/>
  <c r="H10" i="1"/>
  <c r="H11" i="1"/>
  <c r="H4" i="1"/>
  <c r="I4" i="1" s="1"/>
  <c r="I10" i="1"/>
  <c r="I11" i="1"/>
  <c r="AY7" i="1" l="1"/>
  <c r="AY9" i="1"/>
  <c r="AY11" i="1"/>
  <c r="AY10" i="1"/>
  <c r="AY8" i="1"/>
  <c r="AY5" i="1"/>
  <c r="AY4" i="1"/>
  <c r="AY6" i="1"/>
</calcChain>
</file>

<file path=xl/sharedStrings.xml><?xml version="1.0" encoding="utf-8"?>
<sst xmlns="http://schemas.openxmlformats.org/spreadsheetml/2006/main" count="76" uniqueCount="76">
  <si>
    <t>максимум</t>
  </si>
  <si>
    <t>№ п/п</t>
  </si>
  <si>
    <t>2-Наименование поселения</t>
  </si>
  <si>
    <t>с/п "Абагайтуйское"</t>
  </si>
  <si>
    <t>г/п "Забайкальское"</t>
  </si>
  <si>
    <t>с/п "Билитуйское"</t>
  </si>
  <si>
    <t>с/п "Даурское"</t>
  </si>
  <si>
    <t>с/п "Красновеликанское"</t>
  </si>
  <si>
    <t>с/п "Рудник-Абагайтуйское"</t>
  </si>
  <si>
    <t>с/п "Степное"</t>
  </si>
  <si>
    <t>с/п "Черно-Озерское"</t>
  </si>
  <si>
    <t>1.</t>
  </si>
  <si>
    <t>2.</t>
  </si>
  <si>
    <t>3.</t>
  </si>
  <si>
    <t>4.</t>
  </si>
  <si>
    <t>5.</t>
  </si>
  <si>
    <t>6.</t>
  </si>
  <si>
    <t>7.</t>
  </si>
  <si>
    <t>8.</t>
  </si>
  <si>
    <t>ИТОГО СТЕПЕНЬ качества</t>
  </si>
  <si>
    <t>38-Итоговая оценка</t>
  </si>
  <si>
    <t>39-Степень качества</t>
  </si>
  <si>
    <t>40-Снижение оценки 1 (к гр.35)</t>
  </si>
  <si>
    <t>41-Снижение оценки 1 (к гр.36)</t>
  </si>
  <si>
    <t>42-Снижение оценки 1 (к гр.37)</t>
  </si>
  <si>
    <t>43-Итоговая оценка после снижения</t>
  </si>
  <si>
    <t>Оценка качества управления муниципальными финансами в  муниципальном районе "Забайкальский район" за 2019 год</t>
  </si>
  <si>
    <t>1.1. -Изм. бюджета пос. по налоговым и неналоговым доходам к первонач.утв.уровню</t>
  </si>
  <si>
    <t>1.2. -Отклонение уточненного объема расходов бюджета поселения за счет средсттв местного бюджета к первоначально утвержденному объему расходов</t>
  </si>
  <si>
    <t>1.3 Отношение дефицитта бюджета поселения к доходам бюджета поселения</t>
  </si>
  <si>
    <t>1.4 Обеспечение первоочередных расходных обязательств в необходимом объеме в первоначально утвержденном бюджете поселения</t>
  </si>
  <si>
    <t>1.5 Обееспечение в первонально утвержденном бюджете поселения (в источниках финансирования дефицита бюджета) погашения бюджетных кредитов (полученных из районного бюджета) в соответсвии с утвержденными графиками возврата средств</t>
  </si>
  <si>
    <t>2.1. Доля просроченной кредиторской задолженности бюджета поселения по вопросам местного значения в объеме расходов бюджета поселения, осуществляемых за счет средств местного бюджета</t>
  </si>
  <si>
    <t>2.2. Объем просроченной кредиторской задолженности по выплате заработной платы, начислениям на оплату труда, оплата коммунальных услуг и уплате налогов за счет средств бюджета поселения</t>
  </si>
  <si>
    <t>2.3. Отсутствие заблокированных счетов на 1-е число квартала отчетного финансового года</t>
  </si>
  <si>
    <t>2.4. Отсутствие исполнительных документов с суммой до 10,0 тыс. рублей на 1-е число квартала отчетного финансового года</t>
  </si>
  <si>
    <t>2.5. Динамика поступлений по налоговым и неналоговым доходам в бюджет поселения</t>
  </si>
  <si>
    <t>2.7. Откл объема расходов бюдж пос в IV квартале (без учета субс, субв и иных мбт, имеющ цел наз-ние, пос-ших из район, кр и фед бюджетов, а также кап влож в объекты кап стр-ва мун соб-ти и приобретение объектов недвижимого им-ва в мун соб-ть)</t>
  </si>
  <si>
    <t>2.8. Состояние недоимки по платежам в бюджетную систему Российской Федерации бюджета поселения</t>
  </si>
  <si>
    <t>2.7. Прирост объема доходов автономных и бюджетных учреждений от приносящей доход деятельности</t>
  </si>
  <si>
    <t>2.8. Дополнительное поступление налогов в результате работы в поселении комиссии по мобилизации доходов</t>
  </si>
  <si>
    <t>2.8. Темп роста среднедушевых расходов бюджета поселения на содержание органов местного самоуправления</t>
  </si>
  <si>
    <t>2.9. Ведение бюд учета по испол бюджета поселения в отчетном фин году в пк Бюджет Смарт ПРО (сводная роспись, бюджетная роспись, кассовый план, платежные документы по финансированию, соответсвие бюджетного учета представленной отчетности</t>
  </si>
  <si>
    <t>3.1. Равномерность распределения во времени средств на погашение муниципального долга за три последних отчетных финансовых года</t>
  </si>
  <si>
    <t>3.2. Соотношение объема выплат по погашению долговых обязательств к доходам бюджета поселения, за исключением субвенций из краевого и федерального бюджетов</t>
  </si>
  <si>
    <t>3.3. Просроченная задолженность по долговым обязательствам бюджета поселения</t>
  </si>
  <si>
    <t>3.4. Погашение муниципального долга в отчетном году без пролонгации и реструктуризации задолженности</t>
  </si>
  <si>
    <t>3.5. Темп роста муниципального долга</t>
  </si>
  <si>
    <t>4.1. Доля руководителей орг мест сам-ия, мун уч-ний, гл распорядителей и распорядителей средств бюджета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</si>
  <si>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4.2. Доля муниципальных учреждений, выполнивших муниципальное задание на 100 %, в общем количестве муниципальных учреждений, которым установлены муниципальные задания</t>
  </si>
  <si>
    <t>4.3. Изучение мнения населения о качестве оказания муниципальных услуг в соответсвии с установленным в поселении порядком</t>
  </si>
  <si>
    <t>4.3. Размещение на оф сайте в сети Интернет (www.bus.gov.ru) инф-и о мун учр-ях в соот-и с приказом Минфина России № 86н от 21.07.2011 г</t>
  </si>
  <si>
    <t>4.3 Приказ Минфина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</si>
  <si>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4.4. Выполнение Указов Президента РФ ри 07.05.2012г.-достижение мун образованием целевых значений показателей, предусмотренных в "дорожной карте" поселения по повышению зар платы отдельным категориям работников мун учреждений, в том числе в сфере культуры</t>
  </si>
  <si>
    <t>ОЦЕНКА ПО IV ГРУППЕ</t>
  </si>
  <si>
    <t>Удельный вес по IV группе</t>
  </si>
  <si>
    <t>Удельный вес по III руппе</t>
  </si>
  <si>
    <t>ОЦЕНКА ПО III ГРУППЕ</t>
  </si>
  <si>
    <t>ОЦЕНКА ПО I ГРУППЕ</t>
  </si>
  <si>
    <t>Удельный вес по I руппе</t>
  </si>
  <si>
    <t>ОЦЕНКА ПО II ГРУППЕ</t>
  </si>
  <si>
    <t>Удельный вес по II руппе</t>
  </si>
  <si>
    <t>5.1. Размещение на официальных сайтах органов местного самоуправления поселений решений поселений о бюджете, об исполнении бюджета, ежеквартальных сведений о ходе исполнения местного бюджета</t>
  </si>
  <si>
    <t>5.2 Проведение публичных слушаний по проекту бюджета поселения  и проекту отчета об исп. бюджета в соот. с устан.порядком и размещение на офиц сайтах орг мест самоуправ поселений итоговых документов (протоколов) по результатам публичных слушаний</t>
  </si>
  <si>
    <t>5.3. Своевременность предоставления бюджетной отчетности в Комитет по финансам</t>
  </si>
  <si>
    <t>5.4. Качество предоставления бюджетной отчестности в Комитет по финансам</t>
  </si>
  <si>
    <t>5.5. Размещение на официальных сайтах органов местного самоуправления поселения брошюры "Бюджет для граждан"</t>
  </si>
  <si>
    <t>5.6. Оказание информационной поддержки повышения уровня финансовой грамотности населения и развитию финансового образования</t>
  </si>
  <si>
    <t>ОЦЕНКА ПО V ГРУППЕ</t>
  </si>
  <si>
    <t>Удельный вес по V руппе</t>
  </si>
  <si>
    <t>1. Отношение мун долга бюджета к общему годовому объему доходов бюджета без учета объема безвозмездных поступлений в отчетном финансовом году</t>
  </si>
  <si>
    <t>2. Отношение объема расходов на обсл мун долга к объему расходов бюджета i-го поселения, за иск. Объема расходов, кот осущ-ся за счет субвенций, предост -х из кр и фед бюджетов в отчетном финансовом году</t>
  </si>
  <si>
    <t>3. Отношение дефицита бюджета к общему годовому объему доходов бюджета без учета объема безвозмездных поступлений в отч. фин. году</t>
  </si>
  <si>
    <t>4. Собл. орг. мест.самоупр. поселений нормативов на содер. орг.мест.самоупр. Поселений, утв. правовым актом МР</t>
  </si>
  <si>
    <t>5. Вып. усл., подписанных пос. в согл. о мерах по осущ-ю мер, направляемых на сниж уровня дотационности и увелич нал и неналог доходов местного бюджета, а также на бюджетную консолидацию и повышение эффективности использования бюджетных средств</t>
  </si>
  <si>
    <t>6. Выполнение условий подписанных поселением соглашений о предоставлении субсидий, выделяемых в 2019 году из бюджета мр "зр" бюджету поселения в целях софинансирования расходных обязательств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</si>
</sst>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0" fillId="2" borderId="9" xfId="0" applyNumberFormat="1" applyFon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2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center"/>
    </xf>
    <xf numFmtId="0" fontId="6" fillId="2" borderId="0" xfId="0" applyFont="1" applyFill="1" applyAlignment="1"/>
    <xf numFmtId="164" fontId="4" fillId="2" borderId="9" xfId="0" applyNumberFormat="1" applyFont="1" applyFill="1" applyBorder="1" applyAlignment="1">
      <alignment horizontal="right"/>
    </xf>
    <xf numFmtId="49" fontId="2" fillId="2" borderId="18" xfId="0" applyNumberFormat="1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tabSelected="1" zoomScaleNormal="100" workbookViewId="0">
      <pane xSplit="2" ySplit="3" topLeftCell="AW4" activePane="bottomRight" state="frozen"/>
      <selection pane="topRight" activeCell="C1" sqref="C1"/>
      <selection pane="bottomLeft" activeCell="A7" sqref="A7"/>
      <selection pane="bottomRight" activeCell="H6" sqref="H6"/>
    </sheetView>
  </sheetViews>
  <sheetFormatPr defaultRowHeight="15" x14ac:dyDescent="0.25"/>
  <cols>
    <col min="1" max="1" width="8.7109375" style="4" customWidth="1"/>
    <col min="2" max="2" width="28.28515625" style="4" customWidth="1"/>
    <col min="3" max="3" width="12.5703125" style="4" customWidth="1"/>
    <col min="4" max="4" width="12" style="4" customWidth="1"/>
    <col min="5" max="5" width="11.5703125" style="4" customWidth="1"/>
    <col min="6" max="7" width="12.140625" style="4" customWidth="1"/>
    <col min="8" max="8" width="12.42578125" style="4" customWidth="1"/>
    <col min="9" max="9" width="12.28515625" style="4" customWidth="1"/>
    <col min="10" max="10" width="12.85546875" style="4" customWidth="1"/>
    <col min="11" max="11" width="11.140625" style="4" customWidth="1"/>
    <col min="12" max="12" width="12.28515625" style="4" customWidth="1"/>
    <col min="13" max="14" width="15.140625" style="4" customWidth="1"/>
    <col min="15" max="15" width="19.5703125" style="4" customWidth="1"/>
    <col min="16" max="20" width="15.140625" style="4" customWidth="1"/>
    <col min="21" max="21" width="11.140625" style="4" customWidth="1"/>
    <col min="22" max="22" width="11.85546875" style="4" customWidth="1"/>
    <col min="23" max="23" width="13" style="4" customWidth="1"/>
    <col min="24" max="27" width="15.85546875" style="4" customWidth="1"/>
    <col min="28" max="28" width="12" style="4" customWidth="1"/>
    <col min="29" max="29" width="11.85546875" style="4" customWidth="1"/>
    <col min="30" max="34" width="15.85546875" style="4" customWidth="1"/>
    <col min="35" max="35" width="12.28515625" style="4" customWidth="1"/>
    <col min="36" max="36" width="11.7109375" style="4" customWidth="1"/>
    <col min="37" max="38" width="15.85546875" style="4" customWidth="1"/>
    <col min="39" max="42" width="13.42578125" style="4" customWidth="1"/>
    <col min="43" max="43" width="12.28515625" style="4" customWidth="1"/>
    <col min="44" max="46" width="11.140625" style="4" customWidth="1"/>
    <col min="47" max="50" width="15.85546875" style="4" customWidth="1"/>
    <col min="51" max="52" width="12.7109375" style="4" customWidth="1"/>
    <col min="53" max="55" width="13.28515625" style="4" customWidth="1"/>
    <col min="56" max="56" width="12" style="12" customWidth="1"/>
    <col min="57" max="57" width="9.28515625" style="12" customWidth="1"/>
    <col min="58" max="16384" width="9.140625" style="4"/>
  </cols>
  <sheetData>
    <row r="1" spans="1:5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  <c r="BE1" s="3"/>
      <c r="BF1" s="2"/>
    </row>
    <row r="2" spans="1:58" ht="19.5" thickBot="1" x14ac:dyDescent="0.35">
      <c r="A2" s="1"/>
      <c r="B2" s="23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"/>
      <c r="BE2" s="3"/>
      <c r="BF2" s="2"/>
    </row>
    <row r="3" spans="1:58" s="6" customFormat="1" ht="257.25" customHeight="1" x14ac:dyDescent="0.2">
      <c r="A3" s="5" t="s">
        <v>1</v>
      </c>
      <c r="B3" s="13" t="s">
        <v>2</v>
      </c>
      <c r="C3" s="32" t="s">
        <v>27</v>
      </c>
      <c r="D3" s="32" t="s">
        <v>28</v>
      </c>
      <c r="E3" s="32" t="s">
        <v>29</v>
      </c>
      <c r="F3" s="32" t="s">
        <v>30</v>
      </c>
      <c r="G3" s="32" t="s">
        <v>31</v>
      </c>
      <c r="H3" s="32" t="s">
        <v>58</v>
      </c>
      <c r="I3" s="33" t="s">
        <v>59</v>
      </c>
      <c r="J3" s="32" t="s">
        <v>32</v>
      </c>
      <c r="K3" s="32" t="s">
        <v>33</v>
      </c>
      <c r="L3" s="32" t="s">
        <v>34</v>
      </c>
      <c r="M3" s="32" t="s">
        <v>35</v>
      </c>
      <c r="N3" s="32" t="s">
        <v>36</v>
      </c>
      <c r="O3" s="32" t="s">
        <v>37</v>
      </c>
      <c r="P3" s="32" t="s">
        <v>38</v>
      </c>
      <c r="Q3" s="32" t="s">
        <v>39</v>
      </c>
      <c r="R3" s="32" t="s">
        <v>40</v>
      </c>
      <c r="S3" s="32" t="s">
        <v>41</v>
      </c>
      <c r="T3" s="32" t="s">
        <v>42</v>
      </c>
      <c r="U3" s="32" t="s">
        <v>60</v>
      </c>
      <c r="V3" s="33" t="s">
        <v>61</v>
      </c>
      <c r="W3" s="32" t="s">
        <v>43</v>
      </c>
      <c r="X3" s="32" t="s">
        <v>44</v>
      </c>
      <c r="Y3" s="32" t="s">
        <v>45</v>
      </c>
      <c r="Z3" s="32" t="s">
        <v>46</v>
      </c>
      <c r="AA3" s="32" t="s">
        <v>47</v>
      </c>
      <c r="AB3" s="32" t="s">
        <v>57</v>
      </c>
      <c r="AC3" s="33" t="s">
        <v>56</v>
      </c>
      <c r="AD3" s="16" t="s">
        <v>48</v>
      </c>
      <c r="AE3" s="32" t="s">
        <v>49</v>
      </c>
      <c r="AF3" s="32" t="s">
        <v>50</v>
      </c>
      <c r="AG3" s="32" t="s">
        <v>51</v>
      </c>
      <c r="AH3" s="32" t="s">
        <v>53</v>
      </c>
      <c r="AI3" s="32" t="s">
        <v>54</v>
      </c>
      <c r="AJ3" s="33" t="s">
        <v>55</v>
      </c>
      <c r="AK3" s="16" t="s">
        <v>62</v>
      </c>
      <c r="AL3" s="32" t="s">
        <v>63</v>
      </c>
      <c r="AM3" s="32" t="s">
        <v>64</v>
      </c>
      <c r="AN3" s="32" t="s">
        <v>65</v>
      </c>
      <c r="AO3" s="32" t="s">
        <v>66</v>
      </c>
      <c r="AP3" s="32" t="s">
        <v>67</v>
      </c>
      <c r="AQ3" s="32" t="s">
        <v>68</v>
      </c>
      <c r="AR3" s="33" t="s">
        <v>69</v>
      </c>
      <c r="AS3" s="34" t="s">
        <v>70</v>
      </c>
      <c r="AT3" s="34" t="s">
        <v>71</v>
      </c>
      <c r="AU3" s="32" t="s">
        <v>72</v>
      </c>
      <c r="AV3" s="32" t="s">
        <v>73</v>
      </c>
      <c r="AW3" s="34" t="s">
        <v>74</v>
      </c>
      <c r="AX3" s="28" t="s">
        <v>75</v>
      </c>
      <c r="AY3" s="20" t="s">
        <v>20</v>
      </c>
      <c r="AZ3" s="28" t="s">
        <v>21</v>
      </c>
      <c r="BA3" s="25" t="s">
        <v>22</v>
      </c>
      <c r="BB3" s="16" t="s">
        <v>23</v>
      </c>
      <c r="BC3" s="16" t="s">
        <v>24</v>
      </c>
      <c r="BD3" s="35" t="s">
        <v>25</v>
      </c>
      <c r="BE3" s="5" t="s">
        <v>19</v>
      </c>
    </row>
    <row r="4" spans="1:58" x14ac:dyDescent="0.25">
      <c r="A4" s="7" t="s">
        <v>11</v>
      </c>
      <c r="B4" s="14" t="s">
        <v>4</v>
      </c>
      <c r="C4" s="8">
        <v>8.5400000000000004E-2</v>
      </c>
      <c r="D4" s="8">
        <v>0.1187</v>
      </c>
      <c r="E4" s="8">
        <v>4.1700000000000001E-2</v>
      </c>
      <c r="F4" s="8">
        <v>0.97499999999999998</v>
      </c>
      <c r="G4" s="8">
        <v>1</v>
      </c>
      <c r="H4" s="24">
        <f>C4+D4+E4+F4+G4</f>
        <v>2.2208000000000001</v>
      </c>
      <c r="I4" s="36">
        <f>H4*2</f>
        <v>4.4416000000000002</v>
      </c>
      <c r="J4" s="8">
        <v>0</v>
      </c>
      <c r="K4" s="8">
        <v>0</v>
      </c>
      <c r="L4" s="8">
        <v>0.5</v>
      </c>
      <c r="M4" s="8">
        <v>0</v>
      </c>
      <c r="N4" s="8">
        <v>0.83950000000000002</v>
      </c>
      <c r="O4" s="8">
        <v>1.4</v>
      </c>
      <c r="P4" s="8">
        <v>1</v>
      </c>
      <c r="Q4" s="8">
        <v>1.8714</v>
      </c>
      <c r="R4" s="8">
        <v>0</v>
      </c>
      <c r="S4" s="8">
        <v>0</v>
      </c>
      <c r="T4" s="8">
        <v>1</v>
      </c>
      <c r="U4" s="24">
        <f>J4+K4+L4+M4+N4+O4+P4+Q4+R4+S4+T4</f>
        <v>6.6109</v>
      </c>
      <c r="V4" s="36">
        <f>U4*2.5</f>
        <v>16.527249999999999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24">
        <f>W4+X4+Y4+Z4+AA4</f>
        <v>0</v>
      </c>
      <c r="AC4" s="36">
        <f>AB4*1.5</f>
        <v>0</v>
      </c>
      <c r="AD4" s="17">
        <v>0</v>
      </c>
      <c r="AE4" s="8">
        <v>0</v>
      </c>
      <c r="AF4" s="8">
        <v>0</v>
      </c>
      <c r="AG4" s="8">
        <v>0.75</v>
      </c>
      <c r="AH4" s="8">
        <v>1</v>
      </c>
      <c r="AI4" s="24">
        <f>AD4+AE4+AF4+AG4+AH4</f>
        <v>1.75</v>
      </c>
      <c r="AJ4" s="36">
        <f>AI4*2</f>
        <v>3.5</v>
      </c>
      <c r="AK4" s="17">
        <v>0</v>
      </c>
      <c r="AL4" s="8">
        <v>0</v>
      </c>
      <c r="AM4" s="8">
        <v>0</v>
      </c>
      <c r="AN4" s="8">
        <v>0</v>
      </c>
      <c r="AO4" s="8">
        <v>0</v>
      </c>
      <c r="AP4" s="8">
        <v>1</v>
      </c>
      <c r="AQ4" s="24">
        <f>AK4+AL4+AM4+AN4+AO4+AP4</f>
        <v>1</v>
      </c>
      <c r="AR4" s="36">
        <f>AQ4*1</f>
        <v>1</v>
      </c>
      <c r="AS4" s="30">
        <v>0</v>
      </c>
      <c r="AT4" s="30">
        <v>0</v>
      </c>
      <c r="AU4" s="30">
        <v>0</v>
      </c>
      <c r="AV4" s="8">
        <v>1</v>
      </c>
      <c r="AW4" s="8">
        <v>1</v>
      </c>
      <c r="AX4" s="8">
        <v>1</v>
      </c>
      <c r="AY4" s="21">
        <f>I4+V4+AC4+AJ4+AR4</f>
        <v>25.46885</v>
      </c>
      <c r="AZ4" s="29">
        <v>2</v>
      </c>
      <c r="BA4" s="26">
        <v>0</v>
      </c>
      <c r="BB4" s="26">
        <v>0</v>
      </c>
      <c r="BC4" s="26">
        <v>0</v>
      </c>
      <c r="BD4" s="37">
        <v>14.778600000000001</v>
      </c>
      <c r="BE4" s="29">
        <v>2</v>
      </c>
    </row>
    <row r="5" spans="1:58" x14ac:dyDescent="0.25">
      <c r="A5" s="7" t="s">
        <v>12</v>
      </c>
      <c r="B5" s="14" t="s">
        <v>3</v>
      </c>
      <c r="C5" s="8">
        <v>8.0399999999999999E-2</v>
      </c>
      <c r="D5" s="8">
        <v>0.27779999999999999</v>
      </c>
      <c r="E5" s="8">
        <v>-1</v>
      </c>
      <c r="F5" s="8">
        <v>1.5209999999999999</v>
      </c>
      <c r="G5" s="8">
        <v>1</v>
      </c>
      <c r="H5" s="24">
        <f t="shared" ref="H5:H11" si="0">C5+D5+E5+F5+G5</f>
        <v>1.8792</v>
      </c>
      <c r="I5" s="36">
        <f t="shared" ref="I5:I11" si="1">H5*2</f>
        <v>3.7584</v>
      </c>
      <c r="J5" s="8">
        <v>0</v>
      </c>
      <c r="K5" s="8">
        <v>0</v>
      </c>
      <c r="L5" s="8">
        <v>0</v>
      </c>
      <c r="M5" s="8">
        <v>0</v>
      </c>
      <c r="N5" s="8">
        <v>1.0704</v>
      </c>
      <c r="O5" s="8">
        <v>1.4</v>
      </c>
      <c r="P5" s="8">
        <v>0</v>
      </c>
      <c r="Q5" s="8">
        <v>2</v>
      </c>
      <c r="R5" s="8">
        <v>0</v>
      </c>
      <c r="S5" s="8">
        <v>0</v>
      </c>
      <c r="T5" s="8">
        <v>1</v>
      </c>
      <c r="U5" s="24">
        <f t="shared" ref="U5:U11" si="2">J5+K5+L5+M5+N5+O5+P5+Q5+R5+S5+T5</f>
        <v>5.4703999999999997</v>
      </c>
      <c r="V5" s="36">
        <f t="shared" ref="V5:V11" si="3">U5*2.5</f>
        <v>13.675999999999998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24">
        <f t="shared" ref="AB5:AB11" si="4">W5+X5+Y5+Z5+AA5</f>
        <v>0</v>
      </c>
      <c r="AC5" s="36">
        <f t="shared" ref="AC5:AC11" si="5">AB5*1.5</f>
        <v>0</v>
      </c>
      <c r="AD5" s="17">
        <v>0</v>
      </c>
      <c r="AE5" s="8">
        <v>1</v>
      </c>
      <c r="AF5" s="8">
        <v>0</v>
      </c>
      <c r="AG5" s="8">
        <v>1</v>
      </c>
      <c r="AH5" s="8">
        <v>1</v>
      </c>
      <c r="AI5" s="24">
        <f t="shared" ref="AI5:AI11" si="6">AD5+AE5+AF5+AG5+AH5</f>
        <v>3</v>
      </c>
      <c r="AJ5" s="36">
        <f t="shared" ref="AJ5:AJ11" si="7">AI5*2</f>
        <v>6</v>
      </c>
      <c r="AK5" s="17">
        <v>0</v>
      </c>
      <c r="AL5" s="8">
        <v>0</v>
      </c>
      <c r="AM5" s="8">
        <v>0</v>
      </c>
      <c r="AN5" s="8">
        <v>0</v>
      </c>
      <c r="AO5" s="8">
        <v>0</v>
      </c>
      <c r="AP5" s="8">
        <v>1</v>
      </c>
      <c r="AQ5" s="24">
        <f t="shared" ref="AQ5:AQ11" si="8">AK5+AL5+AM5+AN5+AO5+AP5</f>
        <v>1</v>
      </c>
      <c r="AR5" s="36">
        <f t="shared" ref="AR5:AR11" si="9">AQ5*1</f>
        <v>1</v>
      </c>
      <c r="AS5" s="30">
        <v>0</v>
      </c>
      <c r="AT5" s="30">
        <v>0</v>
      </c>
      <c r="AU5" s="30">
        <v>0</v>
      </c>
      <c r="AV5" s="8">
        <v>1</v>
      </c>
      <c r="AW5" s="8">
        <v>1</v>
      </c>
      <c r="AX5" s="8">
        <v>1</v>
      </c>
      <c r="AY5" s="21">
        <f t="shared" ref="AY5:AY11" si="10">I5+V5+AC5+AJ5+AR5</f>
        <v>24.434399999999997</v>
      </c>
      <c r="AZ5" s="29">
        <v>2</v>
      </c>
      <c r="BA5" s="26">
        <v>0</v>
      </c>
      <c r="BB5" s="26">
        <v>0</v>
      </c>
      <c r="BC5" s="26">
        <v>0</v>
      </c>
      <c r="BD5" s="37">
        <v>14.817600000000001</v>
      </c>
      <c r="BE5" s="29">
        <v>2</v>
      </c>
    </row>
    <row r="6" spans="1:58" x14ac:dyDescent="0.25">
      <c r="A6" s="7" t="s">
        <v>13</v>
      </c>
      <c r="B6" s="14" t="s">
        <v>5</v>
      </c>
      <c r="C6" s="8">
        <v>0.41589999999999999</v>
      </c>
      <c r="D6" s="8">
        <v>0.21990000000000001</v>
      </c>
      <c r="E6" s="8">
        <v>0</v>
      </c>
      <c r="F6" s="8">
        <v>1.1545000000000001</v>
      </c>
      <c r="G6" s="8">
        <v>1</v>
      </c>
      <c r="H6" s="24">
        <f t="shared" si="0"/>
        <v>2.7903000000000002</v>
      </c>
      <c r="I6" s="36">
        <f t="shared" si="1"/>
        <v>5.5806000000000004</v>
      </c>
      <c r="J6" s="8">
        <v>0</v>
      </c>
      <c r="K6" s="8">
        <v>0</v>
      </c>
      <c r="L6" s="8">
        <v>0</v>
      </c>
      <c r="M6" s="8">
        <v>0</v>
      </c>
      <c r="N6" s="8">
        <v>1.2277</v>
      </c>
      <c r="O6" s="8">
        <v>1.4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24">
        <f t="shared" si="2"/>
        <v>3.6276999999999999</v>
      </c>
      <c r="V6" s="36">
        <f t="shared" si="3"/>
        <v>9.0692500000000003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24">
        <f t="shared" si="4"/>
        <v>0</v>
      </c>
      <c r="AC6" s="36">
        <f t="shared" si="5"/>
        <v>0</v>
      </c>
      <c r="AD6" s="17">
        <v>0</v>
      </c>
      <c r="AE6" s="8">
        <v>1</v>
      </c>
      <c r="AF6" s="8">
        <v>0</v>
      </c>
      <c r="AG6" s="8">
        <v>1</v>
      </c>
      <c r="AH6" s="8">
        <v>1</v>
      </c>
      <c r="AI6" s="24">
        <f t="shared" si="6"/>
        <v>3</v>
      </c>
      <c r="AJ6" s="36">
        <f t="shared" si="7"/>
        <v>6</v>
      </c>
      <c r="AK6" s="17">
        <v>0</v>
      </c>
      <c r="AL6" s="8">
        <v>0</v>
      </c>
      <c r="AM6" s="8">
        <v>0</v>
      </c>
      <c r="AN6" s="8">
        <v>0</v>
      </c>
      <c r="AO6" s="8">
        <v>0</v>
      </c>
      <c r="AP6" s="8">
        <v>1</v>
      </c>
      <c r="AQ6" s="24">
        <f t="shared" si="8"/>
        <v>1</v>
      </c>
      <c r="AR6" s="36">
        <f t="shared" si="9"/>
        <v>1</v>
      </c>
      <c r="AS6" s="30">
        <v>0</v>
      </c>
      <c r="AT6" s="30">
        <v>0</v>
      </c>
      <c r="AU6" s="30">
        <v>0</v>
      </c>
      <c r="AV6" s="8">
        <v>1</v>
      </c>
      <c r="AW6" s="8">
        <v>1</v>
      </c>
      <c r="AX6" s="8">
        <v>1</v>
      </c>
      <c r="AY6" s="21">
        <f t="shared" si="10"/>
        <v>21.649850000000001</v>
      </c>
      <c r="AZ6" s="29">
        <v>2</v>
      </c>
      <c r="BA6" s="26">
        <v>0</v>
      </c>
      <c r="BB6" s="26">
        <v>0</v>
      </c>
      <c r="BC6" s="26">
        <v>0</v>
      </c>
      <c r="BD6" s="37">
        <v>17.835599999999999</v>
      </c>
      <c r="BE6" s="29">
        <v>2</v>
      </c>
    </row>
    <row r="7" spans="1:58" x14ac:dyDescent="0.25">
      <c r="A7" s="7" t="s">
        <v>14</v>
      </c>
      <c r="B7" s="14" t="s">
        <v>6</v>
      </c>
      <c r="C7" s="8">
        <v>0</v>
      </c>
      <c r="D7" s="8">
        <v>0.97170000000000001</v>
      </c>
      <c r="E7" s="8">
        <v>0</v>
      </c>
      <c r="F7" s="8">
        <v>1.1614</v>
      </c>
      <c r="G7" s="8">
        <v>1</v>
      </c>
      <c r="H7" s="24">
        <f t="shared" si="0"/>
        <v>3.1330999999999998</v>
      </c>
      <c r="I7" s="36">
        <f t="shared" si="1"/>
        <v>6.2661999999999995</v>
      </c>
      <c r="J7" s="8">
        <v>0</v>
      </c>
      <c r="K7" s="8">
        <v>0</v>
      </c>
      <c r="L7" s="8">
        <v>0</v>
      </c>
      <c r="M7" s="8">
        <v>0</v>
      </c>
      <c r="N7" s="8">
        <v>0.93400000000000005</v>
      </c>
      <c r="O7" s="8">
        <v>1.4</v>
      </c>
      <c r="P7" s="8">
        <v>0.94369999999999998</v>
      </c>
      <c r="Q7" s="8">
        <v>0</v>
      </c>
      <c r="R7" s="8">
        <v>0</v>
      </c>
      <c r="S7" s="8">
        <v>0</v>
      </c>
      <c r="T7" s="8">
        <v>1</v>
      </c>
      <c r="U7" s="24">
        <f t="shared" si="2"/>
        <v>4.2777000000000003</v>
      </c>
      <c r="V7" s="36">
        <f t="shared" si="3"/>
        <v>10.69425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24">
        <f t="shared" si="4"/>
        <v>0</v>
      </c>
      <c r="AC7" s="36">
        <f t="shared" si="5"/>
        <v>0</v>
      </c>
      <c r="AD7" s="17">
        <v>0</v>
      </c>
      <c r="AE7" s="8">
        <v>0</v>
      </c>
      <c r="AF7" s="8">
        <v>0</v>
      </c>
      <c r="AG7" s="8">
        <v>0</v>
      </c>
      <c r="AH7" s="8">
        <v>1</v>
      </c>
      <c r="AI7" s="24">
        <f t="shared" si="6"/>
        <v>1</v>
      </c>
      <c r="AJ7" s="36">
        <f t="shared" si="7"/>
        <v>2</v>
      </c>
      <c r="AK7" s="17">
        <v>0</v>
      </c>
      <c r="AL7" s="8">
        <v>0</v>
      </c>
      <c r="AM7" s="8">
        <v>0</v>
      </c>
      <c r="AN7" s="8">
        <v>0</v>
      </c>
      <c r="AO7" s="8">
        <v>0</v>
      </c>
      <c r="AP7" s="8">
        <v>1</v>
      </c>
      <c r="AQ7" s="24">
        <f t="shared" si="8"/>
        <v>1</v>
      </c>
      <c r="AR7" s="36">
        <f t="shared" si="9"/>
        <v>1</v>
      </c>
      <c r="AS7" s="30">
        <v>0</v>
      </c>
      <c r="AT7" s="30">
        <v>0</v>
      </c>
      <c r="AU7" s="30">
        <v>0</v>
      </c>
      <c r="AV7" s="8">
        <v>1</v>
      </c>
      <c r="AW7" s="8">
        <v>1</v>
      </c>
      <c r="AX7" s="8">
        <v>1</v>
      </c>
      <c r="AY7" s="21">
        <f t="shared" si="10"/>
        <v>19.960450000000002</v>
      </c>
      <c r="AZ7" s="29">
        <v>2</v>
      </c>
      <c r="BA7" s="26">
        <v>0</v>
      </c>
      <c r="BB7" s="26">
        <v>0</v>
      </c>
      <c r="BC7" s="26">
        <v>0</v>
      </c>
      <c r="BD7" s="37">
        <v>17.194400000000002</v>
      </c>
      <c r="BE7" s="29">
        <v>2</v>
      </c>
    </row>
    <row r="8" spans="1:58" x14ac:dyDescent="0.25">
      <c r="A8" s="7" t="s">
        <v>15</v>
      </c>
      <c r="B8" s="14" t="s">
        <v>7</v>
      </c>
      <c r="C8" s="8">
        <v>0.13780000000000001</v>
      </c>
      <c r="D8" s="8">
        <v>0.31259999999999999</v>
      </c>
      <c r="E8" s="8">
        <v>0</v>
      </c>
      <c r="F8" s="8">
        <v>1.2808999999999999</v>
      </c>
      <c r="G8" s="8">
        <v>1</v>
      </c>
      <c r="H8" s="24">
        <f t="shared" si="0"/>
        <v>2.7313000000000001</v>
      </c>
      <c r="I8" s="36">
        <f t="shared" si="1"/>
        <v>5.4626000000000001</v>
      </c>
      <c r="J8" s="8">
        <v>0</v>
      </c>
      <c r="K8" s="8">
        <v>0</v>
      </c>
      <c r="L8" s="8">
        <v>0</v>
      </c>
      <c r="M8" s="8">
        <v>0</v>
      </c>
      <c r="N8" s="8">
        <v>0.91420000000000001</v>
      </c>
      <c r="O8" s="8">
        <v>1.4</v>
      </c>
      <c r="P8" s="8">
        <v>0.99609999999999999</v>
      </c>
      <c r="Q8" s="8">
        <v>0</v>
      </c>
      <c r="R8" s="8">
        <v>0</v>
      </c>
      <c r="S8" s="8">
        <v>0</v>
      </c>
      <c r="T8" s="8">
        <v>1</v>
      </c>
      <c r="U8" s="24">
        <f t="shared" si="2"/>
        <v>4.3102999999999998</v>
      </c>
      <c r="V8" s="36">
        <f t="shared" si="3"/>
        <v>10.775749999999999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24">
        <f t="shared" si="4"/>
        <v>0</v>
      </c>
      <c r="AC8" s="36">
        <f t="shared" si="5"/>
        <v>0</v>
      </c>
      <c r="AD8" s="17">
        <v>0</v>
      </c>
      <c r="AE8" s="8">
        <v>1</v>
      </c>
      <c r="AF8" s="8">
        <v>0</v>
      </c>
      <c r="AG8" s="8">
        <v>1</v>
      </c>
      <c r="AH8" s="8">
        <v>0</v>
      </c>
      <c r="AI8" s="24">
        <f t="shared" si="6"/>
        <v>2</v>
      </c>
      <c r="AJ8" s="36">
        <f t="shared" si="7"/>
        <v>4</v>
      </c>
      <c r="AK8" s="17">
        <v>0</v>
      </c>
      <c r="AL8" s="8">
        <v>0</v>
      </c>
      <c r="AM8" s="8">
        <v>0</v>
      </c>
      <c r="AN8" s="8">
        <v>0</v>
      </c>
      <c r="AO8" s="8">
        <v>0</v>
      </c>
      <c r="AP8" s="8">
        <v>1</v>
      </c>
      <c r="AQ8" s="24">
        <f t="shared" si="8"/>
        <v>1</v>
      </c>
      <c r="AR8" s="36">
        <f t="shared" si="9"/>
        <v>1</v>
      </c>
      <c r="AS8" s="30">
        <v>0</v>
      </c>
      <c r="AT8" s="30">
        <v>0</v>
      </c>
      <c r="AU8" s="30">
        <v>0</v>
      </c>
      <c r="AV8" s="8">
        <v>1</v>
      </c>
      <c r="AW8" s="8">
        <v>1</v>
      </c>
      <c r="AX8" s="8">
        <v>1</v>
      </c>
      <c r="AY8" s="21">
        <f t="shared" si="10"/>
        <v>21.238349999999997</v>
      </c>
      <c r="AZ8" s="29">
        <v>2</v>
      </c>
      <c r="BA8" s="26">
        <v>0</v>
      </c>
      <c r="BB8" s="26">
        <v>0</v>
      </c>
      <c r="BC8" s="26">
        <v>0</v>
      </c>
      <c r="BD8" s="37">
        <v>18.874199999999998</v>
      </c>
      <c r="BE8" s="29">
        <v>2</v>
      </c>
    </row>
    <row r="9" spans="1:58" x14ac:dyDescent="0.25">
      <c r="A9" s="7" t="s">
        <v>16</v>
      </c>
      <c r="B9" s="14" t="s">
        <v>8</v>
      </c>
      <c r="C9" s="8">
        <v>0</v>
      </c>
      <c r="D9" s="8">
        <v>0.48649999999999999</v>
      </c>
      <c r="E9" s="8">
        <v>0</v>
      </c>
      <c r="F9" s="8">
        <v>1.1256999999999999</v>
      </c>
      <c r="G9" s="8">
        <v>1</v>
      </c>
      <c r="H9" s="24">
        <f t="shared" si="0"/>
        <v>2.6121999999999996</v>
      </c>
      <c r="I9" s="36">
        <f t="shared" si="1"/>
        <v>5.2243999999999993</v>
      </c>
      <c r="J9" s="8">
        <v>0</v>
      </c>
      <c r="K9" s="8">
        <v>0</v>
      </c>
      <c r="L9" s="8">
        <v>0</v>
      </c>
      <c r="M9" s="8">
        <v>0</v>
      </c>
      <c r="N9" s="8">
        <v>1.5904</v>
      </c>
      <c r="O9" s="8">
        <v>1.4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24">
        <f t="shared" si="2"/>
        <v>3.9904000000000002</v>
      </c>
      <c r="V9" s="36">
        <f t="shared" si="3"/>
        <v>9.9760000000000009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24">
        <f t="shared" si="4"/>
        <v>0</v>
      </c>
      <c r="AC9" s="36">
        <f t="shared" si="5"/>
        <v>0</v>
      </c>
      <c r="AD9" s="17">
        <v>0</v>
      </c>
      <c r="AE9" s="8">
        <v>0</v>
      </c>
      <c r="AF9" s="8">
        <v>0</v>
      </c>
      <c r="AG9" s="8">
        <v>0</v>
      </c>
      <c r="AH9" s="8">
        <v>0</v>
      </c>
      <c r="AI9" s="24">
        <f t="shared" si="6"/>
        <v>0</v>
      </c>
      <c r="AJ9" s="36">
        <f t="shared" si="7"/>
        <v>0</v>
      </c>
      <c r="AK9" s="17">
        <v>0</v>
      </c>
      <c r="AL9" s="8">
        <v>0</v>
      </c>
      <c r="AM9" s="8">
        <v>0</v>
      </c>
      <c r="AN9" s="8">
        <v>0</v>
      </c>
      <c r="AO9" s="8">
        <v>0</v>
      </c>
      <c r="AP9" s="8">
        <v>1</v>
      </c>
      <c r="AQ9" s="24">
        <f t="shared" si="8"/>
        <v>1</v>
      </c>
      <c r="AR9" s="36">
        <f t="shared" si="9"/>
        <v>1</v>
      </c>
      <c r="AS9" s="30">
        <v>0</v>
      </c>
      <c r="AT9" s="30">
        <v>0</v>
      </c>
      <c r="AU9" s="30">
        <v>0</v>
      </c>
      <c r="AV9" s="8">
        <v>1</v>
      </c>
      <c r="AW9" s="8">
        <v>1</v>
      </c>
      <c r="AX9" s="8">
        <v>1</v>
      </c>
      <c r="AY9" s="21">
        <f t="shared" si="10"/>
        <v>16.200400000000002</v>
      </c>
      <c r="AZ9" s="29">
        <v>2</v>
      </c>
      <c r="BA9" s="26">
        <v>0</v>
      </c>
      <c r="BB9" s="26">
        <v>0</v>
      </c>
      <c r="BC9" s="26">
        <v>0</v>
      </c>
      <c r="BD9" s="37">
        <v>11.8774</v>
      </c>
      <c r="BE9" s="29">
        <v>2</v>
      </c>
    </row>
    <row r="10" spans="1:58" x14ac:dyDescent="0.25">
      <c r="A10" s="7" t="s">
        <v>17</v>
      </c>
      <c r="B10" s="14" t="s">
        <v>9</v>
      </c>
      <c r="C10" s="8">
        <v>0</v>
      </c>
      <c r="D10" s="8">
        <v>0.3075</v>
      </c>
      <c r="E10" s="8">
        <v>0</v>
      </c>
      <c r="F10" s="8">
        <v>1.486</v>
      </c>
      <c r="G10" s="8">
        <v>1</v>
      </c>
      <c r="H10" s="24">
        <f t="shared" si="0"/>
        <v>2.7934999999999999</v>
      </c>
      <c r="I10" s="36">
        <f t="shared" si="1"/>
        <v>5.5869999999999997</v>
      </c>
      <c r="J10" s="8">
        <v>0</v>
      </c>
      <c r="K10" s="8">
        <v>0</v>
      </c>
      <c r="L10" s="8">
        <v>0</v>
      </c>
      <c r="M10" s="8">
        <v>0</v>
      </c>
      <c r="N10" s="8">
        <v>0.92310000000000003</v>
      </c>
      <c r="O10" s="8">
        <v>1.4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24">
        <f t="shared" si="2"/>
        <v>3.3231000000000002</v>
      </c>
      <c r="V10" s="36">
        <f t="shared" si="3"/>
        <v>8.3077500000000004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24">
        <f t="shared" si="4"/>
        <v>0</v>
      </c>
      <c r="AC10" s="36">
        <f t="shared" si="5"/>
        <v>0</v>
      </c>
      <c r="AD10" s="17">
        <v>0</v>
      </c>
      <c r="AE10" s="8">
        <v>1</v>
      </c>
      <c r="AF10" s="8">
        <v>0</v>
      </c>
      <c r="AG10" s="8">
        <v>1</v>
      </c>
      <c r="AH10" s="8">
        <v>1</v>
      </c>
      <c r="AI10" s="24">
        <f t="shared" si="6"/>
        <v>3</v>
      </c>
      <c r="AJ10" s="36">
        <f t="shared" si="7"/>
        <v>6</v>
      </c>
      <c r="AK10" s="17">
        <v>1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24">
        <f t="shared" si="8"/>
        <v>2</v>
      </c>
      <c r="AR10" s="36">
        <f t="shared" si="9"/>
        <v>2</v>
      </c>
      <c r="AS10" s="30">
        <v>0</v>
      </c>
      <c r="AT10" s="30">
        <v>0</v>
      </c>
      <c r="AU10" s="30">
        <v>0</v>
      </c>
      <c r="AV10" s="8">
        <v>1</v>
      </c>
      <c r="AW10" s="8">
        <v>1</v>
      </c>
      <c r="AX10" s="8">
        <v>1</v>
      </c>
      <c r="AY10" s="21">
        <f t="shared" si="10"/>
        <v>21.894750000000002</v>
      </c>
      <c r="AZ10" s="29">
        <v>2</v>
      </c>
      <c r="BA10" s="26">
        <v>0</v>
      </c>
      <c r="BB10" s="26">
        <v>0</v>
      </c>
      <c r="BC10" s="26">
        <v>0</v>
      </c>
      <c r="BD10" s="37">
        <v>22.295000000000002</v>
      </c>
      <c r="BE10" s="29">
        <v>2</v>
      </c>
    </row>
    <row r="11" spans="1:58" x14ac:dyDescent="0.25">
      <c r="A11" s="7" t="s">
        <v>18</v>
      </c>
      <c r="B11" s="14" t="s">
        <v>10</v>
      </c>
      <c r="C11" s="8">
        <v>0.22140000000000001</v>
      </c>
      <c r="D11" s="8">
        <v>0.74619999999999997</v>
      </c>
      <c r="E11" s="8">
        <v>0</v>
      </c>
      <c r="F11" s="8">
        <v>1.3066</v>
      </c>
      <c r="G11" s="8">
        <v>1</v>
      </c>
      <c r="H11" s="24">
        <f t="shared" si="0"/>
        <v>3.2742</v>
      </c>
      <c r="I11" s="36">
        <f t="shared" si="1"/>
        <v>6.5484</v>
      </c>
      <c r="J11" s="8">
        <v>0</v>
      </c>
      <c r="K11" s="8">
        <v>0</v>
      </c>
      <c r="L11" s="8">
        <v>0</v>
      </c>
      <c r="M11" s="8">
        <v>0</v>
      </c>
      <c r="N11" s="8">
        <v>1.0792999999999999</v>
      </c>
      <c r="O11" s="8">
        <v>1.4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24">
        <f t="shared" si="2"/>
        <v>3.4792999999999998</v>
      </c>
      <c r="V11" s="36">
        <f t="shared" si="3"/>
        <v>8.6982499999999998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4">
        <f t="shared" si="4"/>
        <v>0</v>
      </c>
      <c r="AC11" s="36">
        <f t="shared" si="5"/>
        <v>0</v>
      </c>
      <c r="AD11" s="17">
        <v>0</v>
      </c>
      <c r="AE11" s="8">
        <v>1</v>
      </c>
      <c r="AF11" s="8">
        <v>0</v>
      </c>
      <c r="AG11" s="8">
        <v>1</v>
      </c>
      <c r="AH11" s="8">
        <v>1</v>
      </c>
      <c r="AI11" s="24">
        <f t="shared" si="6"/>
        <v>3</v>
      </c>
      <c r="AJ11" s="36">
        <f t="shared" si="7"/>
        <v>6</v>
      </c>
      <c r="AK11" s="17">
        <v>0</v>
      </c>
      <c r="AL11" s="8">
        <v>0</v>
      </c>
      <c r="AM11" s="8">
        <v>0</v>
      </c>
      <c r="AN11" s="8">
        <v>0</v>
      </c>
      <c r="AO11" s="8">
        <v>0</v>
      </c>
      <c r="AP11" s="8">
        <v>1</v>
      </c>
      <c r="AQ11" s="24">
        <f t="shared" si="8"/>
        <v>1</v>
      </c>
      <c r="AR11" s="36">
        <f t="shared" si="9"/>
        <v>1</v>
      </c>
      <c r="AS11" s="30">
        <v>0</v>
      </c>
      <c r="AT11" s="30">
        <v>0</v>
      </c>
      <c r="AU11" s="30">
        <v>0</v>
      </c>
      <c r="AV11" s="8">
        <v>1</v>
      </c>
      <c r="AW11" s="8">
        <v>1</v>
      </c>
      <c r="AX11" s="8">
        <v>1</v>
      </c>
      <c r="AY11" s="21">
        <f t="shared" si="10"/>
        <v>22.246649999999999</v>
      </c>
      <c r="AZ11" s="29">
        <v>2</v>
      </c>
      <c r="BA11" s="26">
        <v>0</v>
      </c>
      <c r="BB11" s="26">
        <v>0</v>
      </c>
      <c r="BC11" s="26">
        <v>0</v>
      </c>
      <c r="BD11" s="37">
        <v>18.145600000000002</v>
      </c>
      <c r="BE11" s="29">
        <v>2</v>
      </c>
    </row>
    <row r="12" spans="1:58" s="11" customFormat="1" ht="15.75" thickBot="1" x14ac:dyDescent="0.3">
      <c r="A12" s="9"/>
      <c r="B12" s="15" t="s">
        <v>0</v>
      </c>
      <c r="C12" s="19">
        <v>1</v>
      </c>
      <c r="D12" s="19">
        <v>1.5</v>
      </c>
      <c r="E12" s="19">
        <v>0.5</v>
      </c>
      <c r="F12" s="19">
        <v>1.5</v>
      </c>
      <c r="G12" s="19">
        <v>1.5</v>
      </c>
      <c r="H12" s="19"/>
      <c r="I12" s="38">
        <v>2</v>
      </c>
      <c r="J12" s="19">
        <v>1</v>
      </c>
      <c r="K12" s="19">
        <v>2</v>
      </c>
      <c r="L12" s="19">
        <v>0.5</v>
      </c>
      <c r="M12" s="19">
        <v>1</v>
      </c>
      <c r="N12" s="19">
        <v>2</v>
      </c>
      <c r="O12" s="19">
        <v>0.5</v>
      </c>
      <c r="P12" s="19">
        <v>1.4</v>
      </c>
      <c r="Q12" s="19">
        <v>0.5</v>
      </c>
      <c r="R12" s="19">
        <v>1</v>
      </c>
      <c r="S12" s="19">
        <v>0.5</v>
      </c>
      <c r="T12" s="19">
        <v>1.5</v>
      </c>
      <c r="U12" s="19"/>
      <c r="V12" s="38">
        <v>2.5</v>
      </c>
      <c r="W12" s="19">
        <v>1</v>
      </c>
      <c r="X12" s="19">
        <v>0.5</v>
      </c>
      <c r="Y12" s="19">
        <v>2</v>
      </c>
      <c r="Z12" s="19">
        <v>2</v>
      </c>
      <c r="AA12" s="19">
        <v>2</v>
      </c>
      <c r="AB12" s="19"/>
      <c r="AC12" s="38">
        <v>1.5</v>
      </c>
      <c r="AD12" s="18">
        <v>1.3</v>
      </c>
      <c r="AE12" s="19">
        <v>0.6</v>
      </c>
      <c r="AF12" s="19">
        <v>1</v>
      </c>
      <c r="AG12" s="19">
        <v>1.3</v>
      </c>
      <c r="AH12" s="19">
        <v>2</v>
      </c>
      <c r="AI12" s="19"/>
      <c r="AJ12" s="38">
        <v>2</v>
      </c>
      <c r="AK12" s="18">
        <v>0.5</v>
      </c>
      <c r="AL12" s="19">
        <v>0.7</v>
      </c>
      <c r="AM12" s="19">
        <v>0.5</v>
      </c>
      <c r="AN12" s="19">
        <v>0.5</v>
      </c>
      <c r="AO12" s="19">
        <v>1</v>
      </c>
      <c r="AP12" s="19">
        <v>1</v>
      </c>
      <c r="AQ12" s="19"/>
      <c r="AR12" s="38">
        <v>1</v>
      </c>
      <c r="AS12" s="31"/>
      <c r="AT12" s="31"/>
      <c r="AU12" s="19"/>
      <c r="AV12" s="19"/>
      <c r="AW12" s="31"/>
      <c r="AX12" s="10"/>
      <c r="AY12" s="22"/>
      <c r="AZ12" s="10"/>
      <c r="BA12" s="27"/>
      <c r="BB12" s="18"/>
      <c r="BC12" s="18"/>
      <c r="BD12" s="39"/>
      <c r="BE12" s="10"/>
    </row>
    <row r="14" spans="1:58" x14ac:dyDescent="0.25">
      <c r="AG14" s="4" t="s">
        <v>52</v>
      </c>
    </row>
  </sheetData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NKarandaeva</dc:creator>
  <cp:lastModifiedBy>Анна</cp:lastModifiedBy>
  <cp:lastPrinted>2020-04-14T11:28:11Z</cp:lastPrinted>
  <dcterms:created xsi:type="dcterms:W3CDTF">2015-06-10T03:45:39Z</dcterms:created>
  <dcterms:modified xsi:type="dcterms:W3CDTF">2020-05-25T05:37:25Z</dcterms:modified>
</cp:coreProperties>
</file>